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<sst xmlns="http://schemas.openxmlformats.org/spreadsheetml/2006/main" count="50" uniqueCount="31">
  <si>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</si>
  <si>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</si>
  <si>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</si>
  <si>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</si>
  <si>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</si>
  <si>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</si>
  <si>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м2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</si>
  <si>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</si>
  <si>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</si>
  <si>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</si>
  <si>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</si>
  <si>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</si>
  <si>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</si>
  <si>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</si>
  <si>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</si>
  <si>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</si>
  <si>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Всього:</t>
  </si>
  <si>
    <t>ПДВ</t>
  </si>
  <si>
    <t>Разом з ПДВ</t>
  </si>
  <si>
    <t xml:space="preserve"> (поточний ремонт)</t>
  </si>
  <si>
    <t>Розрахунок тарифів по вул.Січових стрільців 3,4</t>
  </si>
  <si>
    <t>Сагайдачного13,24,37;1го травня 10,23;Рудяка2,</t>
  </si>
  <si>
    <t>7,11,17;Черняховського22;Закузьминська32</t>
  </si>
  <si>
    <t>С.Налівка7,16,17;Свободи31/1,51/1;Острозько-</t>
  </si>
  <si>
    <t>го38.43,45;Миру2/109,2/110,2/111;Глібова28,30;</t>
  </si>
  <si>
    <t>Косинського6,16;Палія15;Стаханова8;Толсто-</t>
  </si>
  <si>
    <t>го13;Федорова22,30,40;Замкова9</t>
  </si>
  <si>
    <t>1.Витрати по обслуговуванню димовентиляційних каналів</t>
  </si>
  <si>
    <t>1.1. Заробітная плата</t>
  </si>
  <si>
    <t>2.Витрати робіт з підготовки житлового фонду до роботи в осінньо-зимовий період</t>
  </si>
  <si>
    <t>2.1. Заробітная плата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</si>
</sst>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B9">
      <selection activeCell="I36" sqref="I3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3.25390625" style="0" customWidth="1"/>
    <col min="9" max="9" width="10.625" style="0" customWidth="1"/>
    <col min="10" max="10" width="7.00390625" style="0" customWidth="1"/>
  </cols>
  <sheetData>
    <row r="1" ht="12.75">
      <c r="B1">
        <v>4173</v>
      </c>
    </row>
    <row r="2" ht="20.25">
      <c r="B2" s="2" t="s">
        <v>20</v>
      </c>
    </row>
    <row r="3" ht="20.25">
      <c r="B3" s="2" t="s">
        <v>21</v>
      </c>
    </row>
    <row r="4" ht="20.25">
      <c r="B4" s="2" t="s">
        <v>22</v>
      </c>
    </row>
    <row r="5" ht="20.25">
      <c r="B5" s="2" t="s">
        <v>23</v>
      </c>
    </row>
    <row r="6" ht="20.25">
      <c r="B6" s="2" t="s">
        <v>24</v>
      </c>
    </row>
    <row r="7" ht="20.25">
      <c r="B7" s="2" t="s">
        <v>25</v>
      </c>
    </row>
    <row r="8" ht="20.25">
      <c r="B8" s="2" t="s">
        <v>26</v>
      </c>
    </row>
    <row r="9" spans="2:10" ht="12.75">
      <c r="B9" t="s">
        <v>1</v>
      </c>
      <c r="D9">
        <v>4598.96</v>
      </c>
      <c r="E9" t="s">
        <v>6</v>
      </c>
      <c r="F9" t="s">
        <v>3</v>
      </c>
      <c r="J9" t="s">
        <v>6</v>
      </c>
    </row>
    <row r="10" spans="2:10" ht="12.75">
      <c r="B10" t="s">
        <v>0</v>
      </c>
      <c r="E10" t="s">
        <v>6</v>
      </c>
      <c r="F10" t="s">
        <v>4</v>
      </c>
      <c r="J10" t="s">
        <v>6</v>
      </c>
    </row>
    <row r="11" spans="2:10" ht="12.75">
      <c r="B11" t="s">
        <v>2</v>
      </c>
      <c r="E11" t="s">
        <v>6</v>
      </c>
      <c r="F11" t="s">
        <v>5</v>
      </c>
      <c r="J11" t="s">
        <v>6</v>
      </c>
    </row>
    <row r="13" ht="12.75">
      <c r="B13" t="s">
        <v>27</v>
      </c>
    </row>
    <row r="14" spans="2:10" ht="12.75">
      <c r="B14" t="s">
        <v>28</v>
      </c>
      <c r="I14" s="6">
        <f>0.05298*D19</f>
        <v>243.6529008</v>
      </c>
      <c r="J14" s="1" t="s">
        <v>12</v>
      </c>
    </row>
    <row r="15" spans="2:10" ht="12.75">
      <c r="B15" t="s">
        <v>7</v>
      </c>
      <c r="I15" s="6">
        <f>I14*22%</f>
        <v>53.603638176</v>
      </c>
      <c r="J15" s="1" t="s">
        <v>12</v>
      </c>
    </row>
    <row r="16" spans="2:10" ht="12.75">
      <c r="B16" t="s">
        <v>8</v>
      </c>
      <c r="I16" s="5">
        <v>87.12</v>
      </c>
      <c r="J16" s="1" t="s">
        <v>12</v>
      </c>
    </row>
    <row r="17" spans="2:10" ht="12.75">
      <c r="B17" t="s">
        <v>9</v>
      </c>
      <c r="I17" s="6">
        <f>(I14+I15+I16)*56%</f>
        <v>215.25086182656003</v>
      </c>
      <c r="J17" s="1" t="s">
        <v>12</v>
      </c>
    </row>
    <row r="19" spans="2:9" ht="12.75">
      <c r="B19" s="6">
        <f>SUM(I14:I17)</f>
        <v>599.62740080256</v>
      </c>
      <c r="C19" t="s">
        <v>10</v>
      </c>
      <c r="D19">
        <f>D9</f>
        <v>4598.96</v>
      </c>
      <c r="E19" t="s">
        <v>11</v>
      </c>
      <c r="F19" s="5">
        <f>B19/D19</f>
        <v>0.1303832607377668</v>
      </c>
      <c r="G19" s="1" t="s">
        <v>12</v>
      </c>
      <c r="I19" s="1"/>
    </row>
    <row r="22" ht="12.75">
      <c r="B22" t="s">
        <v>29</v>
      </c>
    </row>
    <row r="23" ht="12.75">
      <c r="B23" t="s">
        <v>19</v>
      </c>
    </row>
    <row r="24" spans="2:10" ht="12.75">
      <c r="B24" t="s">
        <v>30</v>
      </c>
      <c r="I24" s="6">
        <f>0.73116*D29</f>
        <v>3362.5755936</v>
      </c>
      <c r="J24" s="1" t="s">
        <v>12</v>
      </c>
    </row>
    <row r="25" spans="2:10" ht="12.75">
      <c r="B25" t="s">
        <v>13</v>
      </c>
      <c r="I25" s="6">
        <f>I24*22%</f>
        <v>739.7666305920001</v>
      </c>
      <c r="J25" s="1" t="s">
        <v>12</v>
      </c>
    </row>
    <row r="26" spans="2:10" ht="12.75">
      <c r="B26" t="s">
        <v>14</v>
      </c>
      <c r="I26" s="6">
        <v>84.66</v>
      </c>
      <c r="J26" s="1" t="s">
        <v>12</v>
      </c>
    </row>
    <row r="27" spans="2:10" ht="12.75">
      <c r="B27" t="s">
        <v>15</v>
      </c>
      <c r="I27" s="6">
        <f>(I24+I25+I26)*56%</f>
        <v>2344.72124554752</v>
      </c>
      <c r="J27" s="1" t="s">
        <v>12</v>
      </c>
    </row>
    <row r="29" spans="2:9" ht="12.75">
      <c r="B29" s="6">
        <f>SUM(I24:I27)</f>
        <v>6531.72346973952</v>
      </c>
      <c r="C29" t="s">
        <v>10</v>
      </c>
      <c r="D29">
        <f>D9</f>
        <v>4598.96</v>
      </c>
      <c r="E29" t="s">
        <v>11</v>
      </c>
      <c r="F29" s="5">
        <f>B29/D29</f>
        <v>1.4202609872100473</v>
      </c>
      <c r="G29" s="1" t="s">
        <v>12</v>
      </c>
      <c r="I29" s="1"/>
    </row>
    <row r="32" spans="2:6" ht="12.75">
      <c r="B32" t="s">
        <v>16</v>
      </c>
      <c r="D32" s="3">
        <f>F19+F29</f>
        <v>1.5506442479478142</v>
      </c>
      <c r="E32" s="1" t="s">
        <v>12</v>
      </c>
      <c r="F32" s="1"/>
    </row>
    <row r="33" spans="2:6" ht="12.75">
      <c r="B33" t="s">
        <v>17</v>
      </c>
      <c r="D33" s="3">
        <f>D32*20%</f>
        <v>0.3101288495895629</v>
      </c>
      <c r="E33" s="1" t="s">
        <v>12</v>
      </c>
      <c r="F33" s="1"/>
    </row>
    <row r="34" spans="2:6" ht="12.75">
      <c r="B34" t="s">
        <v>18</v>
      </c>
      <c r="D34" s="4">
        <f>SUM(D32:D33)</f>
        <v>1.860773097537377</v>
      </c>
      <c r="E34" s="1" t="s">
        <v>12</v>
      </c>
      <c r="F34" s="1"/>
    </row>
    <row r="36" ht="12.75">
      <c r="I3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2018-12-11T09:23:40Z</cp:lastPrinted>
  <dcterms:created xsi:type="dcterms:W3CDTF">2018-12-10T17:52:52Z</dcterms:created>
  <dcterms:modified xsi:type="dcterms:W3CDTF">2018-12-20T12:43:05Z</dcterms:modified>
  <cp:category/>
  <cp:version/>
  <cp:contentType/>
  <cp:contentStatus/>
</cp:coreProperties>
</file>